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</sheets>
  <externalReferences>
    <externalReference r:id="rId2"/>
  </externalReferences>
  <definedNames>
    <definedName name="_xlnm.Print_Area" localSheetId="0">Hoja1!$B$1:$Y$26</definedName>
  </definedNames>
  <calcPr calcId="144525"/>
</workbook>
</file>

<file path=xl/calcChain.xml><?xml version="1.0" encoding="utf-8"?>
<calcChain xmlns="http://schemas.openxmlformats.org/spreadsheetml/2006/main">
  <c r="W24" i="1" l="1"/>
  <c r="Y24" i="1" s="1"/>
  <c r="V24" i="1"/>
  <c r="U24" i="1"/>
  <c r="S24" i="1"/>
  <c r="T24" i="1" s="1"/>
  <c r="W23" i="1"/>
  <c r="V23" i="1"/>
  <c r="U23" i="1"/>
  <c r="S23" i="1"/>
  <c r="T23" i="1" s="1"/>
  <c r="W22" i="1"/>
  <c r="V22" i="1"/>
  <c r="U22" i="1"/>
  <c r="S22" i="1"/>
  <c r="T22" i="1" s="1"/>
  <c r="W21" i="1"/>
  <c r="V21" i="1"/>
  <c r="U21" i="1"/>
  <c r="W20" i="1"/>
  <c r="V20" i="1"/>
  <c r="U20" i="1"/>
  <c r="W19" i="1"/>
  <c r="Y19" i="1" s="1"/>
  <c r="V19" i="1"/>
  <c r="U19" i="1"/>
  <c r="Y18" i="1"/>
  <c r="X18" i="1"/>
  <c r="W18" i="1"/>
  <c r="V18" i="1"/>
  <c r="U18" i="1"/>
  <c r="Y17" i="1"/>
  <c r="W17" i="1"/>
  <c r="V17" i="1"/>
  <c r="U17" i="1"/>
  <c r="W16" i="1"/>
  <c r="Y16" i="1" s="1"/>
  <c r="V16" i="1"/>
  <c r="U16" i="1"/>
  <c r="W15" i="1"/>
  <c r="V15" i="1"/>
  <c r="U15" i="1"/>
  <c r="W14" i="1"/>
  <c r="Y14" i="1" s="1"/>
  <c r="V14" i="1"/>
  <c r="U14" i="1"/>
  <c r="W13" i="1"/>
  <c r="X13" i="1" s="1"/>
  <c r="V13" i="1"/>
  <c r="U13" i="1"/>
  <c r="W12" i="1"/>
  <c r="V12" i="1"/>
  <c r="U12" i="1"/>
  <c r="W11" i="1"/>
  <c r="V11" i="1"/>
  <c r="U11" i="1"/>
  <c r="W10" i="1"/>
  <c r="Y10" i="1" s="1"/>
  <c r="V10" i="1"/>
  <c r="V25" i="1" s="1"/>
  <c r="U10" i="1"/>
  <c r="Y12" i="1" l="1"/>
  <c r="Y13" i="1"/>
  <c r="X14" i="1"/>
  <c r="Y15" i="1"/>
  <c r="X24" i="1"/>
  <c r="X10" i="1"/>
  <c r="Y11" i="1"/>
  <c r="X21" i="1"/>
  <c r="U25" i="1"/>
  <c r="X17" i="1"/>
  <c r="Y20" i="1"/>
  <c r="Y21" i="1"/>
  <c r="Y22" i="1"/>
  <c r="Y23" i="1"/>
  <c r="Y25" i="1"/>
  <c r="W25" i="1"/>
  <c r="X11" i="1"/>
  <c r="X15" i="1"/>
  <c r="X19" i="1"/>
  <c r="X23" i="1"/>
  <c r="X12" i="1"/>
  <c r="X16" i="1"/>
  <c r="X20" i="1"/>
  <c r="X22" i="1"/>
  <c r="X25" i="1" l="1"/>
</calcChain>
</file>

<file path=xl/sharedStrings.xml><?xml version="1.0" encoding="utf-8"?>
<sst xmlns="http://schemas.openxmlformats.org/spreadsheetml/2006/main" count="228" uniqueCount="102">
  <si>
    <t>INDICADORES PARA RESULTADOS</t>
  </si>
  <si>
    <t>DEL 1 DE ENERO AL 31 DE MARZO  DE 2018</t>
  </si>
  <si>
    <t>Ente Público:</t>
  </si>
  <si>
    <t>UNIVERSIDAD POLITÉCNICA DE JUVENTINO ROSAS</t>
  </si>
  <si>
    <t>PROGRAMA DE GOBIERNO</t>
  </si>
  <si>
    <t>CATEGORÍA PROGRAMÁTICA</t>
  </si>
  <si>
    <t>INDICADORES</t>
  </si>
  <si>
    <t>METAS</t>
  </si>
  <si>
    <t>PRESUPUESTO (PESOS)</t>
  </si>
  <si>
    <t>Eje</t>
  </si>
  <si>
    <t>Estrategia Transversal</t>
  </si>
  <si>
    <t>F</t>
  </si>
  <si>
    <t>FN</t>
  </si>
  <si>
    <t>SF</t>
  </si>
  <si>
    <t>PP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</si>
  <si>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</si>
  <si>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</si>
  <si>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</si>
  <si>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</si>
  <si>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</si>
  <si>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</si>
  <si>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</si>
  <si>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</si>
  <si>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</si>
  <si>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</si>
  <si>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</si>
  <si>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</si>
  <si>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Aprobado</t>
  </si>
  <si>
    <t>Modificado</t>
  </si>
  <si>
    <t>Devengado</t>
  </si>
  <si>
    <t>Porcentaje de Presupuesto</t>
  </si>
  <si>
    <t>Alc. / Prog.</t>
  </si>
  <si>
    <t>Alc. / Modif.</t>
  </si>
  <si>
    <t>Dev. / Aprob.</t>
  </si>
  <si>
    <t>Dev. / Modif.</t>
  </si>
  <si>
    <t>Guanajuato Educado</t>
  </si>
  <si>
    <t>Desarrollo Social</t>
  </si>
  <si>
    <t>Educación</t>
  </si>
  <si>
    <t>Educación Superior</t>
  </si>
  <si>
    <t>P0755</t>
  </si>
  <si>
    <t>Diagnóstico de la pertinencia de los programas educativos actuales y potenciales.</t>
  </si>
  <si>
    <t>Componente</t>
  </si>
  <si>
    <t>Gestión</t>
  </si>
  <si>
    <t>Eficacia</t>
  </si>
  <si>
    <t>Anual</t>
  </si>
  <si>
    <t>Estudio de pertinencia</t>
  </si>
  <si>
    <t>Estudio proyectado/Estudio elaborado</t>
  </si>
  <si>
    <t>P0761</t>
  </si>
  <si>
    <t>Expediente técnico del diagnóstico del mantenimiento</t>
  </si>
  <si>
    <t>Eficiencia</t>
  </si>
  <si>
    <t>Infraestructura con mantenimiento</t>
  </si>
  <si>
    <t>Infraestructura con mantenimiento planeada/Infraestructura con mantenimiento efectuado</t>
  </si>
  <si>
    <t>Q0574</t>
  </si>
  <si>
    <t>Construcción y equipamiento de espacios para impartir el servicio educativo</t>
  </si>
  <si>
    <t>Estratégico</t>
  </si>
  <si>
    <t>Infraestructura construída</t>
  </si>
  <si>
    <t>Infraestructura planeada/Infraestructura construída</t>
  </si>
  <si>
    <t>P0760</t>
  </si>
  <si>
    <t>Cursos de capacitación para jóvenes emprendedores</t>
  </si>
  <si>
    <t>Programa ofertado</t>
  </si>
  <si>
    <t>Programa planeado/Programa ofrecido</t>
  </si>
  <si>
    <t>P0763</t>
  </si>
  <si>
    <t>Cursos a empresas externas</t>
  </si>
  <si>
    <t>Servicios operando</t>
  </si>
  <si>
    <t>Servicios de vinculación planeados/Servicios de vinculación operados</t>
  </si>
  <si>
    <t>P0764</t>
  </si>
  <si>
    <t>Sistema de Información sobre el seguimiento de egresados en el campo laboral</t>
  </si>
  <si>
    <t>Sistema operando</t>
  </si>
  <si>
    <t>Sistema planeado/Sistema operando</t>
  </si>
  <si>
    <t>P2037</t>
  </si>
  <si>
    <t>Programa de licenciaturas actualizadas a la demanda del entorno</t>
  </si>
  <si>
    <t>Evaluación efectuada</t>
  </si>
  <si>
    <t>Evaluación planeada/Evaluación efectuada</t>
  </si>
  <si>
    <t>P0756</t>
  </si>
  <si>
    <t>Informe cuatrimestral de evaluación de los programas de atención a los estudiantes.</t>
  </si>
  <si>
    <t>Planes de trabajo efectuados</t>
  </si>
  <si>
    <t>Planes de trabajo planeados/Planes de trabajo aplicados</t>
  </si>
  <si>
    <t>P0762</t>
  </si>
  <si>
    <t>Expediente técnico de becas otorgadas</t>
  </si>
  <si>
    <t>Gestión de becas y apoyos</t>
  </si>
  <si>
    <t>Número de becas y apoyos gestionados/Número de becas y apoyos conseguidos</t>
  </si>
  <si>
    <t xml:space="preserve">P0757 </t>
  </si>
  <si>
    <t>Expediente de cursos de capacitación impartidos.</t>
  </si>
  <si>
    <t>Plan de capacitación</t>
  </si>
  <si>
    <t>Plan de capacitación elaborado/Plan de capacitación aplicado</t>
  </si>
  <si>
    <t>P0758</t>
  </si>
  <si>
    <t>Programa de actividades culturales, deportivas  para los alumnos de la UPJR.</t>
  </si>
  <si>
    <t>Programa integral de actividades</t>
  </si>
  <si>
    <t xml:space="preserve">P0759 </t>
  </si>
  <si>
    <t>Expediente técnico de auditoría al SGC de la UPJR</t>
  </si>
  <si>
    <t>Recertificación obtenida</t>
  </si>
  <si>
    <t>Recertificación solicitada/Recertificación obtenida</t>
  </si>
  <si>
    <t>G1101</t>
  </si>
  <si>
    <t>Calidad</t>
  </si>
  <si>
    <t>Avance global indicadores</t>
  </si>
  <si>
    <t>G1143</t>
  </si>
  <si>
    <t>Presupuesto ejercido</t>
  </si>
  <si>
    <t>G2085</t>
  </si>
  <si>
    <t>Bajo protesta de decir verdad declaramos que los Estados Financieros y sus Notas son razonablemente correctos y responsabilidad del emisor</t>
  </si>
  <si>
    <t>Dirección estratégica</t>
  </si>
  <si>
    <t>Operación del modelo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</si>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</sst>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8"/>
      <color rgb="FFFF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103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3" fillId="3" borderId="1" xfId="0" applyFont="1" applyFill="1" applyBorder="1"/>
    <xf numFmtId="0" fontId="4" fillId="3" borderId="1" xfId="0" applyFont="1" applyFill="1" applyBorder="1"/>
    <xf numFmtId="0" fontId="6" fillId="3" borderId="6" xfId="0" applyFont="1" applyFill="1" applyBorder="1" applyAlignment="1">
      <alignment horizontal="center" vertical="center" wrapText="1"/>
    </xf>
    <xf numFmtId="0" fontId="6" fillId="3" borderId="9" xfId="0" quotePrefix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4" fontId="3" fillId="0" borderId="0" xfId="0" applyNumberFormat="1" applyFont="1"/>
    <xf numFmtId="0" fontId="6" fillId="3" borderId="8" xfId="0" applyFont="1" applyFill="1" applyBorder="1" applyAlignment="1">
      <alignment horizontal="center" vertical="center" wrapText="1"/>
    </xf>
    <xf numFmtId="0" fontId="6" fillId="3" borderId="13" xfId="0" quotePrefix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4" xfId="0" quotePrefix="1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0" borderId="0" xfId="3" applyFont="1" applyBorder="1" applyAlignment="1">
      <alignment horizont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right" vertical="center" wrapText="1"/>
    </xf>
    <xf numFmtId="0" fontId="6" fillId="3" borderId="0" xfId="0" quotePrefix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3" fillId="3" borderId="0" xfId="0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4" fontId="5" fillId="0" borderId="5" xfId="0" applyNumberFormat="1" applyFont="1" applyBorder="1" applyAlignment="1">
      <alignment vertical="center"/>
    </xf>
    <xf numFmtId="0" fontId="7" fillId="0" borderId="0" xfId="0" applyFont="1" applyBorder="1"/>
    <xf numFmtId="49" fontId="6" fillId="3" borderId="0" xfId="0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/>
    <xf numFmtId="0" fontId="6" fillId="0" borderId="0" xfId="0" applyFont="1" applyBorder="1"/>
    <xf numFmtId="0" fontId="9" fillId="0" borderId="0" xfId="0" applyFont="1" applyBorder="1"/>
    <xf numFmtId="2" fontId="6" fillId="0" borderId="0" xfId="0" applyNumberFormat="1" applyFont="1" applyBorder="1"/>
    <xf numFmtId="0" fontId="3" fillId="3" borderId="0" xfId="0" applyFont="1" applyFill="1" applyAlignment="1">
      <alignment horizontal="justify" wrapText="1"/>
    </xf>
    <xf numFmtId="0" fontId="6" fillId="0" borderId="6" xfId="3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6" fillId="0" borderId="8" xfId="3" applyFont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7" xfId="3" applyFont="1" applyFill="1" applyBorder="1" applyAlignment="1">
      <alignment horizontal="center" vertical="center" wrapText="1"/>
    </xf>
    <xf numFmtId="49" fontId="6" fillId="3" borderId="8" xfId="0" applyNumberFormat="1" applyFont="1" applyFill="1" applyBorder="1" applyAlignment="1">
      <alignment horizontal="center" vertical="center" wrapText="1"/>
    </xf>
    <xf numFmtId="49" fontId="6" fillId="3" borderId="12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43" fontId="6" fillId="0" borderId="9" xfId="1" applyFont="1" applyFill="1" applyBorder="1" applyAlignment="1">
      <alignment horizontal="right" vertical="center" wrapText="1"/>
    </xf>
    <xf numFmtId="43" fontId="6" fillId="0" borderId="10" xfId="1" applyFont="1" applyFill="1" applyBorder="1" applyAlignment="1">
      <alignment horizontal="right" vertical="center" wrapText="1"/>
    </xf>
    <xf numFmtId="43" fontId="6" fillId="0" borderId="6" xfId="1" applyFont="1" applyFill="1" applyBorder="1" applyAlignment="1">
      <alignment horizontal="right" vertical="center" wrapText="1"/>
    </xf>
    <xf numFmtId="43" fontId="6" fillId="3" borderId="13" xfId="0" applyNumberFormat="1" applyFont="1" applyFill="1" applyBorder="1" applyAlignment="1">
      <alignment horizontal="center" vertical="center" wrapText="1"/>
    </xf>
    <xf numFmtId="43" fontId="6" fillId="3" borderId="8" xfId="0" applyNumberFormat="1" applyFont="1" applyFill="1" applyBorder="1" applyAlignment="1">
      <alignment horizontal="center" vertical="center" wrapText="1"/>
    </xf>
    <xf numFmtId="43" fontId="6" fillId="0" borderId="13" xfId="1" applyFont="1" applyFill="1" applyBorder="1" applyAlignment="1">
      <alignment horizontal="right" vertical="center" wrapText="1"/>
    </xf>
    <xf numFmtId="43" fontId="6" fillId="0" borderId="11" xfId="1" applyFont="1" applyFill="1" applyBorder="1" applyAlignment="1">
      <alignment horizontal="right" vertical="center" wrapText="1"/>
    </xf>
    <xf numFmtId="43" fontId="6" fillId="0" borderId="8" xfId="1" applyFont="1" applyFill="1" applyBorder="1" applyAlignment="1">
      <alignment horizontal="right" vertical="center" wrapText="1"/>
    </xf>
    <xf numFmtId="43" fontId="6" fillId="3" borderId="13" xfId="1" applyFont="1" applyFill="1" applyBorder="1" applyAlignment="1">
      <alignment horizontal="center" vertical="center" wrapText="1"/>
    </xf>
    <xf numFmtId="43" fontId="6" fillId="3" borderId="8" xfId="1" applyFont="1" applyFill="1" applyBorder="1" applyAlignment="1">
      <alignment horizontal="center" vertical="center" wrapText="1"/>
    </xf>
    <xf numFmtId="9" fontId="6" fillId="0" borderId="8" xfId="0" applyNumberFormat="1" applyFont="1" applyBorder="1" applyAlignment="1" applyProtection="1">
      <alignment vertical="center"/>
      <protection locked="0"/>
    </xf>
    <xf numFmtId="43" fontId="6" fillId="0" borderId="8" xfId="1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43" fontId="6" fillId="0" borderId="0" xfId="1" applyFont="1" applyFill="1" applyBorder="1" applyAlignment="1">
      <alignment horizontal="right" vertical="center" wrapText="1"/>
    </xf>
    <xf numFmtId="43" fontId="6" fillId="0" borderId="0" xfId="1" applyFont="1" applyFill="1" applyBorder="1" applyAlignment="1">
      <alignment vertical="center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2" fontId="6" fillId="0" borderId="8" xfId="0" applyNumberFormat="1" applyFont="1" applyFill="1" applyBorder="1" applyAlignment="1">
      <alignment horizontal="center" vertical="center"/>
    </xf>
    <xf numFmtId="4" fontId="6" fillId="0" borderId="8" xfId="0" applyNumberFormat="1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 wrapText="1"/>
    </xf>
    <xf numFmtId="0" fontId="12" fillId="0" borderId="0" xfId="0" applyFont="1"/>
    <xf numFmtId="0" fontId="10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 wrapText="1"/>
    </xf>
    <xf numFmtId="0" fontId="11" fillId="2" borderId="6" xfId="2" applyFont="1" applyFill="1" applyBorder="1" applyAlignment="1">
      <alignment horizontal="center" vertical="center" wrapText="1"/>
    </xf>
    <xf numFmtId="0" fontId="11" fillId="2" borderId="7" xfId="2" applyFont="1" applyFill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</cellXfs>
  <cellStyles count="4">
    <cellStyle name="Millares" xfId="1" builtinId="3"/>
    <cellStyle name="Normal" xfId="0" builtinId="0"/>
    <cellStyle name="Normal 7" xfId="3"/>
    <cellStyle name="Normal_141008Reportes Cuadros Institucionales-sectorialesADV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%20RECFIN02%20%2024.01.2018/a.%20CARPETA%202018/Estados%20Financieros%202018/0318.%20Edos.Fros.%20marzo%202018/Estados%20Fros%20y%20Pptales%20UPJR_%20Marz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PT_ESF_ECSF"/>
      <sheetName val="EAA"/>
      <sheetName val="EADP"/>
      <sheetName val="PC"/>
      <sheetName val="NOTAS"/>
      <sheetName val="Notas de Gestión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Esq Bur"/>
      <sheetName val="Rel Cta Banc"/>
      <sheetName val="Ayudas y Sub "/>
      <sheetName val="GtoFede"/>
      <sheetName val="Balanz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0">
          <cell r="H10">
            <v>5921170.3200000003</v>
          </cell>
          <cell r="J10">
            <v>6252375.96</v>
          </cell>
          <cell r="L10">
            <v>1512576.47</v>
          </cell>
        </row>
        <row r="11">
          <cell r="H11">
            <v>433615.62</v>
          </cell>
          <cell r="J11">
            <v>433615.62</v>
          </cell>
          <cell r="L11">
            <v>127066.93</v>
          </cell>
        </row>
        <row r="12">
          <cell r="H12">
            <v>1696591.89</v>
          </cell>
          <cell r="J12">
            <v>1782974.3499999999</v>
          </cell>
          <cell r="L12">
            <v>394243.31</v>
          </cell>
        </row>
        <row r="13">
          <cell r="H13">
            <v>21206520.27</v>
          </cell>
          <cell r="J13">
            <v>21689330.129999999</v>
          </cell>
          <cell r="L13">
            <v>6909413.3200000003</v>
          </cell>
        </row>
        <row r="14">
          <cell r="H14">
            <v>579128.53</v>
          </cell>
          <cell r="J14">
            <v>579128.53</v>
          </cell>
          <cell r="L14">
            <v>13505.86</v>
          </cell>
        </row>
        <row r="15">
          <cell r="H15">
            <v>154600.6</v>
          </cell>
          <cell r="J15">
            <v>214600.6</v>
          </cell>
          <cell r="L15">
            <v>10561</v>
          </cell>
        </row>
        <row r="16">
          <cell r="H16">
            <v>272268.56</v>
          </cell>
          <cell r="J16">
            <v>297275.83999999997</v>
          </cell>
          <cell r="L16">
            <v>23206.560000000001</v>
          </cell>
        </row>
        <row r="17">
          <cell r="H17">
            <v>61065.72</v>
          </cell>
          <cell r="J17">
            <v>173633.72</v>
          </cell>
          <cell r="L17">
            <v>7500</v>
          </cell>
        </row>
        <row r="18">
          <cell r="H18">
            <v>461201.28</v>
          </cell>
          <cell r="J18">
            <v>509201.31000000006</v>
          </cell>
          <cell r="L18">
            <v>70097.440000000002</v>
          </cell>
        </row>
        <row r="19">
          <cell r="H19">
            <v>3006016.7</v>
          </cell>
          <cell r="J19">
            <v>3153285.96</v>
          </cell>
          <cell r="L19">
            <v>621922.43000000005</v>
          </cell>
        </row>
        <row r="20">
          <cell r="H20">
            <v>0</v>
          </cell>
          <cell r="J20">
            <v>14272</v>
          </cell>
          <cell r="L20">
            <v>14272</v>
          </cell>
        </row>
        <row r="21">
          <cell r="H21">
            <v>1163475.8500000001</v>
          </cell>
          <cell r="J21">
            <v>1439254.27</v>
          </cell>
          <cell r="L21">
            <v>560392.26</v>
          </cell>
        </row>
        <row r="22">
          <cell r="H22">
            <v>0</v>
          </cell>
          <cell r="J22">
            <v>0</v>
          </cell>
          <cell r="L22">
            <v>0</v>
          </cell>
        </row>
        <row r="23">
          <cell r="H23">
            <v>25500</v>
          </cell>
          <cell r="J23">
            <v>120500</v>
          </cell>
          <cell r="L23">
            <v>13400.99</v>
          </cell>
        </row>
        <row r="24">
          <cell r="H24">
            <v>0</v>
          </cell>
          <cell r="J24">
            <v>0</v>
          </cell>
          <cell r="L24">
            <v>0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8"/>
  <sheetViews>
    <sheetView tabSelected="1" topLeftCell="H1" workbookViewId="0">
      <selection activeCell="N23" sqref="N23"/>
    </sheetView>
  </sheetViews>
  <sheetFormatPr baseColWidth="10" defaultColWidth="11.44140625" defaultRowHeight="13.2" x14ac:dyDescent="0.25"/>
  <cols>
    <col min="1" max="1" width="2.109375" style="4" customWidth="1"/>
    <col min="2" max="2" width="8.77734375" style="2" customWidth="1"/>
    <col min="3" max="3" width="10.77734375" style="2" customWidth="1"/>
    <col min="4" max="4" width="8.109375" style="2" customWidth="1"/>
    <col min="5" max="5" width="7.77734375" style="2" customWidth="1"/>
    <col min="6" max="6" width="9.33203125" style="2" customWidth="1"/>
    <col min="7" max="7" width="5" style="2" bestFit="1" customWidth="1"/>
    <col min="8" max="8" width="3.88671875" style="2" bestFit="1" customWidth="1"/>
    <col min="9" max="9" width="16.109375" style="2" customWidth="1"/>
    <col min="10" max="10" width="12.109375" style="2" customWidth="1"/>
    <col min="11" max="11" width="8.109375" style="2" bestFit="1" customWidth="1"/>
    <col min="12" max="12" width="10.44140625" style="2" customWidth="1"/>
    <col min="13" max="13" width="10.33203125" style="2" customWidth="1"/>
    <col min="14" max="14" width="13.6640625" style="2" customWidth="1"/>
    <col min="15" max="15" width="11.77734375" style="2" customWidth="1"/>
    <col min="16" max="16" width="10.21875" style="4" bestFit="1" customWidth="1"/>
    <col min="17" max="17" width="9.33203125" style="2" bestFit="1" customWidth="1"/>
    <col min="18" max="18" width="8.6640625" style="2" bestFit="1" customWidth="1"/>
    <col min="19" max="19" width="9.109375" style="2" bestFit="1" customWidth="1"/>
    <col min="20" max="20" width="9.77734375" style="2" bestFit="1" customWidth="1"/>
    <col min="21" max="21" width="12.77734375" style="2" customWidth="1"/>
    <col min="22" max="23" width="12.6640625" style="2" bestFit="1" customWidth="1"/>
    <col min="24" max="24" width="10.88671875" style="2" bestFit="1" customWidth="1"/>
    <col min="25" max="25" width="10.6640625" style="2" bestFit="1" customWidth="1"/>
    <col min="26" max="26" width="11.44140625" style="2"/>
    <col min="27" max="27" width="14.109375" style="2" customWidth="1"/>
    <col min="28" max="16384" width="11.44140625" style="2"/>
  </cols>
  <sheetData>
    <row r="1" spans="2:27" s="2" customFormat="1" ht="6" customHeight="1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2:27" s="2" customFormat="1" ht="13.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2:27" s="2" customFormat="1" ht="20.25" customHeight="1" x14ac:dyDescent="0.25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2:27" s="4" customFormat="1" ht="8.2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27" s="4" customFormat="1" ht="24" customHeight="1" x14ac:dyDescent="0.25">
      <c r="D5" s="5" t="s">
        <v>2</v>
      </c>
      <c r="E5" s="6" t="s">
        <v>3</v>
      </c>
      <c r="F5" s="6"/>
      <c r="G5" s="7"/>
      <c r="H5" s="6"/>
      <c r="I5" s="6"/>
      <c r="J5" s="6"/>
      <c r="K5" s="6"/>
      <c r="L5" s="8"/>
      <c r="M5" s="8"/>
      <c r="N5" s="9"/>
      <c r="O5" s="3"/>
    </row>
    <row r="6" spans="2:27" s="4" customFormat="1" ht="8.25" customHeight="1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27" s="90" customFormat="1" ht="15" customHeight="1" x14ac:dyDescent="0.2">
      <c r="B7" s="84" t="s">
        <v>4</v>
      </c>
      <c r="C7" s="85"/>
      <c r="D7" s="86" t="s">
        <v>5</v>
      </c>
      <c r="E7" s="87"/>
      <c r="F7" s="87"/>
      <c r="G7" s="87"/>
      <c r="H7" s="88"/>
      <c r="I7" s="89" t="s">
        <v>6</v>
      </c>
      <c r="J7" s="89"/>
      <c r="K7" s="89"/>
      <c r="L7" s="89"/>
      <c r="M7" s="89"/>
      <c r="N7" s="89"/>
      <c r="O7" s="89"/>
      <c r="P7" s="89" t="s">
        <v>7</v>
      </c>
      <c r="Q7" s="89"/>
      <c r="R7" s="89"/>
      <c r="S7" s="89"/>
      <c r="T7" s="89"/>
      <c r="U7" s="89" t="s">
        <v>8</v>
      </c>
      <c r="V7" s="89"/>
      <c r="W7" s="89"/>
      <c r="X7" s="89"/>
      <c r="Y7" s="89"/>
    </row>
    <row r="8" spans="2:27" s="90" customFormat="1" ht="12" x14ac:dyDescent="0.2">
      <c r="B8" s="91" t="s">
        <v>9</v>
      </c>
      <c r="C8" s="91" t="s">
        <v>10</v>
      </c>
      <c r="D8" s="92" t="s">
        <v>11</v>
      </c>
      <c r="E8" s="92" t="s">
        <v>12</v>
      </c>
      <c r="F8" s="92" t="s">
        <v>13</v>
      </c>
      <c r="G8" s="92" t="s">
        <v>14</v>
      </c>
      <c r="H8" s="92" t="s">
        <v>15</v>
      </c>
      <c r="I8" s="93" t="s">
        <v>16</v>
      </c>
      <c r="J8" s="93" t="s">
        <v>17</v>
      </c>
      <c r="K8" s="93" t="s">
        <v>18</v>
      </c>
      <c r="L8" s="93" t="s">
        <v>19</v>
      </c>
      <c r="M8" s="93" t="s">
        <v>20</v>
      </c>
      <c r="N8" s="93" t="s">
        <v>21</v>
      </c>
      <c r="O8" s="93" t="s">
        <v>22</v>
      </c>
      <c r="P8" s="93" t="s">
        <v>23</v>
      </c>
      <c r="Q8" s="93" t="s">
        <v>24</v>
      </c>
      <c r="R8" s="93" t="s">
        <v>25</v>
      </c>
      <c r="S8" s="94" t="s">
        <v>26</v>
      </c>
      <c r="T8" s="95"/>
      <c r="U8" s="93" t="s">
        <v>27</v>
      </c>
      <c r="V8" s="93" t="s">
        <v>28</v>
      </c>
      <c r="W8" s="93" t="s">
        <v>29</v>
      </c>
      <c r="X8" s="94" t="s">
        <v>30</v>
      </c>
      <c r="Y8" s="95"/>
    </row>
    <row r="9" spans="2:27" s="90" customFormat="1" ht="21.75" customHeight="1" x14ac:dyDescent="0.2">
      <c r="B9" s="96"/>
      <c r="C9" s="96"/>
      <c r="D9" s="97"/>
      <c r="E9" s="97"/>
      <c r="F9" s="97"/>
      <c r="G9" s="97"/>
      <c r="H9" s="97"/>
      <c r="I9" s="98"/>
      <c r="J9" s="98"/>
      <c r="K9" s="98"/>
      <c r="L9" s="98"/>
      <c r="M9" s="98"/>
      <c r="N9" s="98"/>
      <c r="O9" s="98"/>
      <c r="P9" s="98"/>
      <c r="Q9" s="98"/>
      <c r="R9" s="98"/>
      <c r="S9" s="99" t="s">
        <v>31</v>
      </c>
      <c r="T9" s="99" t="s">
        <v>32</v>
      </c>
      <c r="U9" s="100"/>
      <c r="V9" s="100"/>
      <c r="W9" s="100"/>
      <c r="X9" s="101" t="s">
        <v>33</v>
      </c>
      <c r="Y9" s="101" t="s">
        <v>34</v>
      </c>
    </row>
    <row r="10" spans="2:27" s="42" customFormat="1" ht="40.799999999999997" x14ac:dyDescent="0.3">
      <c r="B10" s="41" t="s">
        <v>35</v>
      </c>
      <c r="C10" s="10" t="s">
        <v>36</v>
      </c>
      <c r="D10" s="10" t="s">
        <v>36</v>
      </c>
      <c r="E10" s="11" t="s">
        <v>37</v>
      </c>
      <c r="F10" s="11" t="s">
        <v>38</v>
      </c>
      <c r="G10" s="10" t="s">
        <v>39</v>
      </c>
      <c r="H10" s="12">
        <v>3046</v>
      </c>
      <c r="I10" s="102" t="s">
        <v>40</v>
      </c>
      <c r="J10" s="48" t="s">
        <v>41</v>
      </c>
      <c r="K10" s="49" t="s">
        <v>42</v>
      </c>
      <c r="L10" s="50" t="s">
        <v>43</v>
      </c>
      <c r="M10" s="51" t="s">
        <v>44</v>
      </c>
      <c r="N10" s="10" t="s">
        <v>45</v>
      </c>
      <c r="O10" s="10" t="s">
        <v>46</v>
      </c>
      <c r="P10" s="52">
        <v>1</v>
      </c>
      <c r="Q10" s="53">
        <v>1</v>
      </c>
      <c r="R10" s="54">
        <v>0.2</v>
      </c>
      <c r="S10" s="54">
        <v>1</v>
      </c>
      <c r="T10" s="54">
        <v>1</v>
      </c>
      <c r="U10" s="55">
        <f>+[1]PyPI!H13</f>
        <v>21206520.27</v>
      </c>
      <c r="V10" s="56">
        <f>+[1]PyPI!J13</f>
        <v>21689330.129999999</v>
      </c>
      <c r="W10" s="56">
        <f>+[1]PyPI!L13</f>
        <v>6909413.3200000003</v>
      </c>
      <c r="X10" s="56">
        <f>+W10/U10</f>
        <v>0.32581551485249871</v>
      </c>
      <c r="Y10" s="57">
        <f>+W10/V10</f>
        <v>0.31856278080451722</v>
      </c>
      <c r="AA10" s="43"/>
    </row>
    <row r="11" spans="2:27" s="42" customFormat="1" ht="71.400000000000006" x14ac:dyDescent="0.3">
      <c r="B11" s="44" t="s">
        <v>35</v>
      </c>
      <c r="C11" s="14" t="s">
        <v>36</v>
      </c>
      <c r="D11" s="14" t="s">
        <v>36</v>
      </c>
      <c r="E11" s="15" t="s">
        <v>37</v>
      </c>
      <c r="F11" s="15" t="s">
        <v>38</v>
      </c>
      <c r="G11" s="16" t="s">
        <v>47</v>
      </c>
      <c r="H11" s="17">
        <v>3046</v>
      </c>
      <c r="I11" s="102" t="s">
        <v>48</v>
      </c>
      <c r="J11" s="48" t="s">
        <v>41</v>
      </c>
      <c r="K11" s="34" t="s">
        <v>42</v>
      </c>
      <c r="L11" s="48" t="s">
        <v>49</v>
      </c>
      <c r="M11" s="58" t="s">
        <v>44</v>
      </c>
      <c r="N11" s="14" t="s">
        <v>50</v>
      </c>
      <c r="O11" s="59" t="s">
        <v>51</v>
      </c>
      <c r="P11" s="52">
        <v>1</v>
      </c>
      <c r="Q11" s="53">
        <v>1</v>
      </c>
      <c r="R11" s="54">
        <v>0.25</v>
      </c>
      <c r="S11" s="54">
        <v>0.85</v>
      </c>
      <c r="T11" s="54">
        <v>0.85</v>
      </c>
      <c r="U11" s="60">
        <f>+[1]PyPI!H19</f>
        <v>3006016.7</v>
      </c>
      <c r="V11" s="61">
        <f>+[1]PyPI!J19</f>
        <v>3153285.96</v>
      </c>
      <c r="W11" s="61">
        <f>+[1]PyPI!L19</f>
        <v>621922.43000000005</v>
      </c>
      <c r="X11" s="61">
        <f>+W11/U11</f>
        <v>0.20689253988509113</v>
      </c>
      <c r="Y11" s="62">
        <f>+W11/V11</f>
        <v>0.19722994929391055</v>
      </c>
      <c r="AA11" s="43"/>
    </row>
    <row r="12" spans="2:27" s="42" customFormat="1" ht="40.799999999999997" x14ac:dyDescent="0.3">
      <c r="B12" s="44" t="s">
        <v>35</v>
      </c>
      <c r="C12" s="14" t="s">
        <v>36</v>
      </c>
      <c r="D12" s="14" t="s">
        <v>36</v>
      </c>
      <c r="E12" s="15" t="s">
        <v>37</v>
      </c>
      <c r="F12" s="15" t="s">
        <v>38</v>
      </c>
      <c r="G12" s="14" t="s">
        <v>52</v>
      </c>
      <c r="H12" s="17">
        <v>3046</v>
      </c>
      <c r="I12" s="102" t="s">
        <v>53</v>
      </c>
      <c r="J12" s="48" t="s">
        <v>41</v>
      </c>
      <c r="K12" s="34" t="s">
        <v>54</v>
      </c>
      <c r="L12" s="48" t="s">
        <v>49</v>
      </c>
      <c r="M12" s="63" t="s">
        <v>44</v>
      </c>
      <c r="N12" s="14" t="s">
        <v>55</v>
      </c>
      <c r="O12" s="64" t="s">
        <v>56</v>
      </c>
      <c r="P12" s="52">
        <v>5</v>
      </c>
      <c r="Q12" s="53">
        <v>5</v>
      </c>
      <c r="R12" s="65">
        <v>0.25</v>
      </c>
      <c r="S12" s="65">
        <v>0.8</v>
      </c>
      <c r="T12" s="65">
        <v>0.8</v>
      </c>
      <c r="U12" s="60">
        <f>+[1]PyPI!H24</f>
        <v>0</v>
      </c>
      <c r="V12" s="61">
        <f>+[1]PyPI!J24</f>
        <v>0</v>
      </c>
      <c r="W12" s="61">
        <f>+[1]PyPI!L24</f>
        <v>0</v>
      </c>
      <c r="X12" s="61" t="e">
        <f>+W12/U12</f>
        <v>#DIV/0!</v>
      </c>
      <c r="Y12" s="62" t="e">
        <f t="shared" ref="Y12:Y21" si="0">+W12/V12</f>
        <v>#DIV/0!</v>
      </c>
      <c r="AA12" s="43"/>
    </row>
    <row r="13" spans="2:27" s="42" customFormat="1" ht="30.6" x14ac:dyDescent="0.3">
      <c r="B13" s="44" t="s">
        <v>35</v>
      </c>
      <c r="C13" s="14" t="s">
        <v>36</v>
      </c>
      <c r="D13" s="14" t="s">
        <v>36</v>
      </c>
      <c r="E13" s="15" t="s">
        <v>37</v>
      </c>
      <c r="F13" s="15" t="s">
        <v>38</v>
      </c>
      <c r="G13" s="14" t="s">
        <v>57</v>
      </c>
      <c r="H13" s="17">
        <v>3046</v>
      </c>
      <c r="I13" s="102" t="s">
        <v>58</v>
      </c>
      <c r="J13" s="48" t="s">
        <v>41</v>
      </c>
      <c r="K13" s="34" t="s">
        <v>42</v>
      </c>
      <c r="L13" s="48" t="s">
        <v>43</v>
      </c>
      <c r="M13" s="16" t="s">
        <v>44</v>
      </c>
      <c r="N13" s="14" t="s">
        <v>59</v>
      </c>
      <c r="O13" s="14" t="s">
        <v>60</v>
      </c>
      <c r="P13" s="52">
        <v>3</v>
      </c>
      <c r="Q13" s="53">
        <v>3</v>
      </c>
      <c r="R13" s="54">
        <v>0</v>
      </c>
      <c r="S13" s="54">
        <v>3</v>
      </c>
      <c r="T13" s="54">
        <v>3</v>
      </c>
      <c r="U13" s="60">
        <f>+[1]PyPI!H18</f>
        <v>461201.28</v>
      </c>
      <c r="V13" s="62">
        <f>+[1]PyPI!J18</f>
        <v>509201.31000000006</v>
      </c>
      <c r="W13" s="62">
        <f>+[1]PyPI!L18</f>
        <v>70097.440000000002</v>
      </c>
      <c r="X13" s="60">
        <f t="shared" ref="X13:X21" si="1">+W13/U13</f>
        <v>0.1519888236216517</v>
      </c>
      <c r="Y13" s="60">
        <f t="shared" si="0"/>
        <v>0.13766154686444149</v>
      </c>
      <c r="AA13" s="43"/>
    </row>
    <row r="14" spans="2:27" s="42" customFormat="1" ht="61.2" x14ac:dyDescent="0.3">
      <c r="B14" s="44" t="s">
        <v>35</v>
      </c>
      <c r="C14" s="14" t="s">
        <v>36</v>
      </c>
      <c r="D14" s="14" t="s">
        <v>36</v>
      </c>
      <c r="E14" s="15" t="s">
        <v>37</v>
      </c>
      <c r="F14" s="15" t="s">
        <v>38</v>
      </c>
      <c r="G14" s="16" t="s">
        <v>61</v>
      </c>
      <c r="H14" s="17">
        <v>3046</v>
      </c>
      <c r="I14" s="102" t="s">
        <v>62</v>
      </c>
      <c r="J14" s="48" t="s">
        <v>41</v>
      </c>
      <c r="K14" s="34" t="s">
        <v>42</v>
      </c>
      <c r="L14" s="48" t="s">
        <v>43</v>
      </c>
      <c r="M14" s="16" t="s">
        <v>44</v>
      </c>
      <c r="N14" s="14" t="s">
        <v>63</v>
      </c>
      <c r="O14" s="14" t="s">
        <v>64</v>
      </c>
      <c r="P14" s="52">
        <v>8</v>
      </c>
      <c r="Q14" s="53">
        <v>8</v>
      </c>
      <c r="R14" s="54">
        <v>0</v>
      </c>
      <c r="S14" s="54">
        <v>8</v>
      </c>
      <c r="T14" s="54">
        <v>8</v>
      </c>
      <c r="U14" s="60">
        <f>+[1]PyPI!H21</f>
        <v>1163475.8500000001</v>
      </c>
      <c r="V14" s="62">
        <f>+[1]PyPI!J21</f>
        <v>1439254.27</v>
      </c>
      <c r="W14" s="62">
        <f>+[1]PyPI!L21</f>
        <v>560392.26</v>
      </c>
      <c r="X14" s="60">
        <f t="shared" si="1"/>
        <v>0.48165353840391267</v>
      </c>
      <c r="Y14" s="60">
        <f t="shared" si="0"/>
        <v>0.38936293029028152</v>
      </c>
    </row>
    <row r="15" spans="2:27" s="42" customFormat="1" ht="40.799999999999997" x14ac:dyDescent="0.3">
      <c r="B15" s="44" t="s">
        <v>35</v>
      </c>
      <c r="C15" s="14" t="s">
        <v>36</v>
      </c>
      <c r="D15" s="14" t="s">
        <v>36</v>
      </c>
      <c r="E15" s="15" t="s">
        <v>37</v>
      </c>
      <c r="F15" s="15" t="s">
        <v>38</v>
      </c>
      <c r="G15" s="14" t="s">
        <v>65</v>
      </c>
      <c r="H15" s="17">
        <v>3046</v>
      </c>
      <c r="I15" s="102" t="s">
        <v>66</v>
      </c>
      <c r="J15" s="48" t="s">
        <v>41</v>
      </c>
      <c r="K15" s="34" t="s">
        <v>42</v>
      </c>
      <c r="L15" s="48" t="s">
        <v>43</v>
      </c>
      <c r="M15" s="16" t="s">
        <v>44</v>
      </c>
      <c r="N15" s="14" t="s">
        <v>67</v>
      </c>
      <c r="O15" s="14" t="s">
        <v>68</v>
      </c>
      <c r="P15" s="52">
        <v>1</v>
      </c>
      <c r="Q15" s="53">
        <v>1</v>
      </c>
      <c r="R15" s="54">
        <v>0.02</v>
      </c>
      <c r="S15" s="54">
        <v>0.9</v>
      </c>
      <c r="T15" s="54">
        <v>0.9</v>
      </c>
      <c r="U15" s="60">
        <f>+[1]PyPI!H22</f>
        <v>0</v>
      </c>
      <c r="V15" s="62">
        <f>+[1]PyPI!J22</f>
        <v>0</v>
      </c>
      <c r="W15" s="66">
        <f>+[1]PyPI!L22</f>
        <v>0</v>
      </c>
      <c r="X15" s="67" t="e">
        <f t="shared" si="1"/>
        <v>#DIV/0!</v>
      </c>
      <c r="Y15" s="67" t="e">
        <f t="shared" si="0"/>
        <v>#DIV/0!</v>
      </c>
    </row>
    <row r="16" spans="2:27" s="42" customFormat="1" ht="40.799999999999997" x14ac:dyDescent="0.3">
      <c r="B16" s="44" t="s">
        <v>35</v>
      </c>
      <c r="C16" s="14" t="s">
        <v>36</v>
      </c>
      <c r="D16" s="14" t="s">
        <v>36</v>
      </c>
      <c r="E16" s="15" t="s">
        <v>37</v>
      </c>
      <c r="F16" s="15" t="s">
        <v>38</v>
      </c>
      <c r="G16" s="14" t="s">
        <v>69</v>
      </c>
      <c r="H16" s="17">
        <v>3046</v>
      </c>
      <c r="I16" s="102" t="s">
        <v>70</v>
      </c>
      <c r="J16" s="48" t="s">
        <v>41</v>
      </c>
      <c r="K16" s="34" t="s">
        <v>42</v>
      </c>
      <c r="L16" s="48" t="s">
        <v>43</v>
      </c>
      <c r="M16" s="16" t="s">
        <v>44</v>
      </c>
      <c r="N16" s="14" t="s">
        <v>71</v>
      </c>
      <c r="O16" s="25" t="s">
        <v>72</v>
      </c>
      <c r="P16" s="53">
        <v>1</v>
      </c>
      <c r="Q16" s="53">
        <v>1</v>
      </c>
      <c r="R16" s="65">
        <v>0.2</v>
      </c>
      <c r="S16" s="54">
        <v>1</v>
      </c>
      <c r="T16" s="54">
        <v>1</v>
      </c>
      <c r="U16" s="60">
        <f>+[1]PyPI!H23</f>
        <v>25500</v>
      </c>
      <c r="V16" s="62">
        <f>+[1]PyPI!J23</f>
        <v>120500</v>
      </c>
      <c r="W16" s="66">
        <f>+[1]PyPI!L23</f>
        <v>13400.99</v>
      </c>
      <c r="X16" s="67">
        <f t="shared" si="1"/>
        <v>0.52552901960784315</v>
      </c>
      <c r="Y16" s="67">
        <f t="shared" si="0"/>
        <v>0.11121153526970955</v>
      </c>
    </row>
    <row r="17" spans="1:25" s="42" customFormat="1" ht="51" x14ac:dyDescent="0.3">
      <c r="B17" s="44" t="s">
        <v>35</v>
      </c>
      <c r="C17" s="14" t="s">
        <v>36</v>
      </c>
      <c r="D17" s="14" t="s">
        <v>36</v>
      </c>
      <c r="E17" s="15" t="s">
        <v>37</v>
      </c>
      <c r="F17" s="15" t="s">
        <v>38</v>
      </c>
      <c r="G17" s="14" t="s">
        <v>73</v>
      </c>
      <c r="H17" s="17">
        <v>3046</v>
      </c>
      <c r="I17" s="102" t="s">
        <v>74</v>
      </c>
      <c r="J17" s="48" t="s">
        <v>41</v>
      </c>
      <c r="K17" s="34" t="s">
        <v>42</v>
      </c>
      <c r="L17" s="48" t="s">
        <v>43</v>
      </c>
      <c r="M17" s="16" t="s">
        <v>44</v>
      </c>
      <c r="N17" s="14" t="s">
        <v>75</v>
      </c>
      <c r="O17" s="25" t="s">
        <v>76</v>
      </c>
      <c r="P17" s="53">
        <v>3</v>
      </c>
      <c r="Q17" s="53">
        <v>3</v>
      </c>
      <c r="R17" s="54">
        <v>1</v>
      </c>
      <c r="S17" s="54">
        <v>2</v>
      </c>
      <c r="T17" s="54">
        <v>2</v>
      </c>
      <c r="U17" s="68">
        <f>+[1]PyPI!H14</f>
        <v>579128.53</v>
      </c>
      <c r="V17" s="66">
        <f>+[1]PyPI!J14</f>
        <v>579128.53</v>
      </c>
      <c r="W17" s="66">
        <f>+[1]PyPI!L14</f>
        <v>13505.86</v>
      </c>
      <c r="X17" s="60">
        <f>+W17/U17</f>
        <v>2.332100613312903E-2</v>
      </c>
      <c r="Y17" s="60">
        <f t="shared" si="0"/>
        <v>2.332100613312903E-2</v>
      </c>
    </row>
    <row r="18" spans="1:25" s="42" customFormat="1" ht="61.2" x14ac:dyDescent="0.3">
      <c r="B18" s="44" t="s">
        <v>35</v>
      </c>
      <c r="C18" s="14" t="s">
        <v>36</v>
      </c>
      <c r="D18" s="14" t="s">
        <v>36</v>
      </c>
      <c r="E18" s="15" t="s">
        <v>37</v>
      </c>
      <c r="F18" s="15" t="s">
        <v>38</v>
      </c>
      <c r="G18" s="14" t="s">
        <v>77</v>
      </c>
      <c r="H18" s="17">
        <v>3046</v>
      </c>
      <c r="I18" s="102" t="s">
        <v>78</v>
      </c>
      <c r="J18" s="48" t="s">
        <v>41</v>
      </c>
      <c r="K18" s="34" t="s">
        <v>42</v>
      </c>
      <c r="L18" s="48" t="s">
        <v>49</v>
      </c>
      <c r="M18" s="16" t="s">
        <v>44</v>
      </c>
      <c r="N18" s="14" t="s">
        <v>79</v>
      </c>
      <c r="O18" s="25" t="s">
        <v>80</v>
      </c>
      <c r="P18" s="53">
        <v>1</v>
      </c>
      <c r="Q18" s="53">
        <v>1</v>
      </c>
      <c r="R18" s="54">
        <v>0.2</v>
      </c>
      <c r="S18" s="54">
        <v>1</v>
      </c>
      <c r="T18" s="54">
        <v>1</v>
      </c>
      <c r="U18" s="68">
        <f>+[1]PyPI!H20</f>
        <v>0</v>
      </c>
      <c r="V18" s="66">
        <f>+[1]PyPI!J20</f>
        <v>14272</v>
      </c>
      <c r="W18" s="66">
        <f>+[1]PyPI!L20</f>
        <v>14272</v>
      </c>
      <c r="X18" s="60" t="e">
        <f t="shared" si="1"/>
        <v>#DIV/0!</v>
      </c>
      <c r="Y18" s="60">
        <f t="shared" si="0"/>
        <v>1</v>
      </c>
    </row>
    <row r="19" spans="1:25" s="42" customFormat="1" ht="51" x14ac:dyDescent="0.3">
      <c r="B19" s="44" t="s">
        <v>35</v>
      </c>
      <c r="C19" s="14" t="s">
        <v>36</v>
      </c>
      <c r="D19" s="14" t="s">
        <v>36</v>
      </c>
      <c r="E19" s="15" t="s">
        <v>37</v>
      </c>
      <c r="F19" s="15" t="s">
        <v>38</v>
      </c>
      <c r="G19" s="14" t="s">
        <v>81</v>
      </c>
      <c r="H19" s="17">
        <v>3046</v>
      </c>
      <c r="I19" s="102" t="s">
        <v>82</v>
      </c>
      <c r="J19" s="48" t="s">
        <v>41</v>
      </c>
      <c r="K19" s="34" t="s">
        <v>42</v>
      </c>
      <c r="L19" s="48" t="s">
        <v>49</v>
      </c>
      <c r="M19" s="16" t="s">
        <v>44</v>
      </c>
      <c r="N19" s="14" t="s">
        <v>83</v>
      </c>
      <c r="O19" s="25" t="s">
        <v>84</v>
      </c>
      <c r="P19" s="53">
        <v>1</v>
      </c>
      <c r="Q19" s="53">
        <v>1</v>
      </c>
      <c r="R19" s="54">
        <v>0</v>
      </c>
      <c r="S19" s="54">
        <v>0.9</v>
      </c>
      <c r="T19" s="54">
        <v>0.9</v>
      </c>
      <c r="U19" s="68">
        <f>+[1]PyPI!H15</f>
        <v>154600.6</v>
      </c>
      <c r="V19" s="66">
        <f>+[1]PyPI!J15</f>
        <v>214600.6</v>
      </c>
      <c r="W19" s="66">
        <f>+[1]PyPI!L15</f>
        <v>10561</v>
      </c>
      <c r="X19" s="60">
        <f t="shared" si="1"/>
        <v>6.8311507199842691E-2</v>
      </c>
      <c r="Y19" s="60">
        <f t="shared" si="0"/>
        <v>4.9212350757640008E-2</v>
      </c>
    </row>
    <row r="20" spans="1:25" s="42" customFormat="1" ht="40.799999999999997" x14ac:dyDescent="0.3">
      <c r="B20" s="44" t="s">
        <v>35</v>
      </c>
      <c r="C20" s="14" t="s">
        <v>36</v>
      </c>
      <c r="D20" s="14" t="s">
        <v>36</v>
      </c>
      <c r="E20" s="15" t="s">
        <v>37</v>
      </c>
      <c r="F20" s="15" t="s">
        <v>38</v>
      </c>
      <c r="G20" s="14" t="s">
        <v>85</v>
      </c>
      <c r="H20" s="17">
        <v>3046</v>
      </c>
      <c r="I20" s="102" t="s">
        <v>86</v>
      </c>
      <c r="J20" s="48" t="s">
        <v>41</v>
      </c>
      <c r="K20" s="34" t="s">
        <v>42</v>
      </c>
      <c r="L20" s="48" t="s">
        <v>49</v>
      </c>
      <c r="M20" s="16" t="s">
        <v>44</v>
      </c>
      <c r="N20" s="14" t="s">
        <v>87</v>
      </c>
      <c r="O20" s="25" t="s">
        <v>60</v>
      </c>
      <c r="P20" s="53">
        <v>3</v>
      </c>
      <c r="Q20" s="53">
        <v>3</v>
      </c>
      <c r="R20" s="54">
        <v>1</v>
      </c>
      <c r="S20" s="54">
        <v>3</v>
      </c>
      <c r="T20" s="54">
        <v>3</v>
      </c>
      <c r="U20" s="69">
        <f>+[1]PyPI!H16</f>
        <v>272268.56</v>
      </c>
      <c r="V20" s="66">
        <f>+[1]PyPI!J16</f>
        <v>297275.83999999997</v>
      </c>
      <c r="W20" s="66">
        <f>+[1]PyPI!L16</f>
        <v>23206.560000000001</v>
      </c>
      <c r="X20" s="60">
        <f t="shared" si="1"/>
        <v>8.5234079175355401E-2</v>
      </c>
      <c r="Y20" s="60">
        <f t="shared" si="0"/>
        <v>7.8064063329196229E-2</v>
      </c>
    </row>
    <row r="21" spans="1:25" s="42" customFormat="1" ht="40.799999999999997" x14ac:dyDescent="0.3">
      <c r="B21" s="44" t="s">
        <v>35</v>
      </c>
      <c r="C21" s="14" t="s">
        <v>36</v>
      </c>
      <c r="D21" s="14" t="s">
        <v>36</v>
      </c>
      <c r="E21" s="15" t="s">
        <v>37</v>
      </c>
      <c r="F21" s="15" t="s">
        <v>38</v>
      </c>
      <c r="G21" s="14" t="s">
        <v>88</v>
      </c>
      <c r="H21" s="17">
        <v>3046</v>
      </c>
      <c r="I21" s="102" t="s">
        <v>89</v>
      </c>
      <c r="J21" s="48" t="s">
        <v>41</v>
      </c>
      <c r="K21" s="34" t="s">
        <v>42</v>
      </c>
      <c r="L21" s="48" t="s">
        <v>43</v>
      </c>
      <c r="M21" s="16" t="s">
        <v>44</v>
      </c>
      <c r="N21" s="14" t="s">
        <v>90</v>
      </c>
      <c r="O21" s="25" t="s">
        <v>91</v>
      </c>
      <c r="P21" s="53">
        <v>1</v>
      </c>
      <c r="Q21" s="53">
        <v>1</v>
      </c>
      <c r="R21" s="65">
        <v>0.2</v>
      </c>
      <c r="S21" s="54">
        <v>1</v>
      </c>
      <c r="T21" s="54">
        <v>1</v>
      </c>
      <c r="U21" s="60">
        <f>+[1]PyPI!H17</f>
        <v>61065.72</v>
      </c>
      <c r="V21" s="66">
        <f>+[1]PyPI!J17</f>
        <v>173633.72</v>
      </c>
      <c r="W21" s="66">
        <f>+[1]PyPI!L17</f>
        <v>7500</v>
      </c>
      <c r="X21" s="67">
        <f t="shared" si="1"/>
        <v>0.12281849784134208</v>
      </c>
      <c r="Y21" s="67">
        <f t="shared" si="0"/>
        <v>4.3194374917498744E-2</v>
      </c>
    </row>
    <row r="22" spans="1:25" s="45" customFormat="1" ht="20.399999999999999" x14ac:dyDescent="0.3">
      <c r="B22" s="44" t="s">
        <v>35</v>
      </c>
      <c r="C22" s="14" t="s">
        <v>36</v>
      </c>
      <c r="D22" s="14" t="s">
        <v>36</v>
      </c>
      <c r="E22" s="15" t="s">
        <v>37</v>
      </c>
      <c r="F22" s="15" t="s">
        <v>38</v>
      </c>
      <c r="G22" s="14" t="s">
        <v>92</v>
      </c>
      <c r="H22" s="17">
        <v>3046</v>
      </c>
      <c r="I22" s="102" t="s">
        <v>101</v>
      </c>
      <c r="J22" s="70" t="s">
        <v>41</v>
      </c>
      <c r="K22" s="70" t="s">
        <v>54</v>
      </c>
      <c r="L22" s="71" t="s">
        <v>93</v>
      </c>
      <c r="M22" s="72" t="s">
        <v>44</v>
      </c>
      <c r="N22" s="73"/>
      <c r="O22" s="72" t="s">
        <v>94</v>
      </c>
      <c r="P22" s="74">
        <v>100</v>
      </c>
      <c r="Q22" s="75">
        <v>100</v>
      </c>
      <c r="R22" s="75">
        <v>0.24</v>
      </c>
      <c r="S22" s="76">
        <f>(R22*100)/Q22</f>
        <v>0.24</v>
      </c>
      <c r="T22" s="76">
        <f>S22</f>
        <v>0.24</v>
      </c>
      <c r="U22" s="62">
        <f>+[1]PyPI!H10</f>
        <v>5921170.3200000003</v>
      </c>
      <c r="V22" s="77">
        <f>+[1]PyPI!J10</f>
        <v>6252375.96</v>
      </c>
      <c r="W22" s="77">
        <f>+[1]PyPI!L10</f>
        <v>1512576.47</v>
      </c>
      <c r="X22" s="60">
        <f>+W22/U22</f>
        <v>0.25545228194010133</v>
      </c>
      <c r="Y22" s="60">
        <f>+W22/V22</f>
        <v>0.24192026833907793</v>
      </c>
    </row>
    <row r="23" spans="1:25" s="45" customFormat="1" ht="20.399999999999999" x14ac:dyDescent="0.3">
      <c r="B23" s="44" t="s">
        <v>35</v>
      </c>
      <c r="C23" s="14" t="s">
        <v>36</v>
      </c>
      <c r="D23" s="14" t="s">
        <v>36</v>
      </c>
      <c r="E23" s="15" t="s">
        <v>37</v>
      </c>
      <c r="F23" s="15" t="s">
        <v>38</v>
      </c>
      <c r="G23" s="14" t="s">
        <v>95</v>
      </c>
      <c r="H23" s="17">
        <v>3046</v>
      </c>
      <c r="I23" s="102" t="s">
        <v>100</v>
      </c>
      <c r="J23" s="70" t="s">
        <v>41</v>
      </c>
      <c r="K23" s="70" t="s">
        <v>54</v>
      </c>
      <c r="L23" s="71" t="s">
        <v>93</v>
      </c>
      <c r="M23" s="72" t="s">
        <v>44</v>
      </c>
      <c r="N23" s="73"/>
      <c r="O23" s="72" t="s">
        <v>96</v>
      </c>
      <c r="P23" s="74">
        <v>100</v>
      </c>
      <c r="Q23" s="75">
        <v>100</v>
      </c>
      <c r="R23" s="75">
        <v>0.28999999999999998</v>
      </c>
      <c r="S23" s="76">
        <f>(R23*100)/Q23</f>
        <v>0.28999999999999998</v>
      </c>
      <c r="T23" s="76">
        <f>S23</f>
        <v>0.28999999999999998</v>
      </c>
      <c r="U23" s="62">
        <f>+[1]PyPI!H11</f>
        <v>433615.62</v>
      </c>
      <c r="V23" s="77">
        <f>+[1]PyPI!J11</f>
        <v>433615.62</v>
      </c>
      <c r="W23" s="77">
        <f>+[1]PyPI!L11</f>
        <v>127066.93</v>
      </c>
      <c r="X23" s="60">
        <f>+W23/U23</f>
        <v>0.29304048133690386</v>
      </c>
      <c r="Y23" s="60">
        <f>+W23/V23</f>
        <v>0.29304048133690386</v>
      </c>
    </row>
    <row r="24" spans="1:25" s="46" customFormat="1" ht="20.399999999999999" x14ac:dyDescent="0.3">
      <c r="B24" s="47" t="s">
        <v>35</v>
      </c>
      <c r="C24" s="20" t="s">
        <v>36</v>
      </c>
      <c r="D24" s="20" t="s">
        <v>36</v>
      </c>
      <c r="E24" s="21" t="s">
        <v>37</v>
      </c>
      <c r="F24" s="22" t="s">
        <v>38</v>
      </c>
      <c r="G24" s="23" t="s">
        <v>97</v>
      </c>
      <c r="H24" s="20">
        <v>3046</v>
      </c>
      <c r="I24" s="102" t="s">
        <v>99</v>
      </c>
      <c r="J24" s="78" t="s">
        <v>41</v>
      </c>
      <c r="K24" s="78" t="s">
        <v>54</v>
      </c>
      <c r="L24" s="79" t="s">
        <v>93</v>
      </c>
      <c r="M24" s="20" t="s">
        <v>44</v>
      </c>
      <c r="N24" s="80"/>
      <c r="O24" s="20" t="s">
        <v>96</v>
      </c>
      <c r="P24" s="81">
        <v>100</v>
      </c>
      <c r="Q24" s="82">
        <v>100</v>
      </c>
      <c r="R24" s="82">
        <v>0.22</v>
      </c>
      <c r="S24" s="83">
        <f>(R24*100)/Q24</f>
        <v>0.22</v>
      </c>
      <c r="T24" s="83">
        <f>S24</f>
        <v>0.22</v>
      </c>
      <c r="U24" s="62">
        <f>+[1]PyPI!H12</f>
        <v>1696591.89</v>
      </c>
      <c r="V24" s="77">
        <f>+[1]PyPI!J12</f>
        <v>1782974.3499999999</v>
      </c>
      <c r="W24" s="77">
        <f>+[1]PyPI!L12</f>
        <v>394243.31</v>
      </c>
      <c r="X24" s="60">
        <f>+W24/U24</f>
        <v>0.23237368534161743</v>
      </c>
      <c r="Y24" s="60">
        <f>+W24/V24</f>
        <v>0.22111552530186429</v>
      </c>
    </row>
    <row r="25" spans="1:25" x14ac:dyDescent="0.25">
      <c r="A25" s="2"/>
      <c r="B25" s="24"/>
      <c r="C25" s="25"/>
      <c r="D25" s="26"/>
      <c r="E25" s="27"/>
      <c r="F25" s="27"/>
      <c r="G25" s="26"/>
      <c r="H25" s="26"/>
      <c r="I25" s="28"/>
      <c r="J25" s="18"/>
      <c r="K25" s="18"/>
      <c r="L25" s="18"/>
      <c r="M25" s="29"/>
      <c r="N25" s="19"/>
      <c r="O25" s="19"/>
      <c r="P25" s="30"/>
      <c r="Q25" s="28"/>
      <c r="R25" s="28"/>
      <c r="S25" s="31"/>
      <c r="T25" s="31"/>
      <c r="U25" s="32">
        <f>SUM(U10:U24)</f>
        <v>34981155.340000004</v>
      </c>
      <c r="V25" s="32">
        <f>SUM(V10:V24)</f>
        <v>36659448.289999999</v>
      </c>
      <c r="W25" s="32">
        <f>SUM(W10:W24)</f>
        <v>10278158.57</v>
      </c>
      <c r="X25" s="32">
        <f>+W25/U25</f>
        <v>0.29381987158803768</v>
      </c>
      <c r="Y25" s="32" t="e">
        <f>SUM(Y10:Y24)</f>
        <v>#DIV/0!</v>
      </c>
    </row>
    <row r="26" spans="1:25" x14ac:dyDescent="0.25">
      <c r="A26" s="2"/>
      <c r="B26" s="4" t="s">
        <v>98</v>
      </c>
      <c r="C26" s="25"/>
      <c r="D26" s="26"/>
      <c r="E26" s="27"/>
      <c r="F26" s="27"/>
      <c r="G26" s="26"/>
      <c r="H26" s="26"/>
      <c r="I26" s="33"/>
      <c r="J26" s="34"/>
      <c r="K26" s="34"/>
      <c r="L26" s="34"/>
      <c r="M26" s="26"/>
      <c r="N26" s="35"/>
      <c r="O26" s="35"/>
      <c r="P26" s="36"/>
      <c r="Q26" s="37"/>
      <c r="R26" s="38"/>
      <c r="S26" s="39"/>
      <c r="T26" s="39"/>
    </row>
    <row r="27" spans="1:25" x14ac:dyDescent="0.25">
      <c r="A27" s="2"/>
      <c r="G27" s="4"/>
      <c r="H27" s="4"/>
      <c r="I27" s="4"/>
      <c r="J27" s="4"/>
      <c r="K27" s="4"/>
      <c r="L27" s="4"/>
      <c r="M27" s="4"/>
      <c r="N27" s="4"/>
      <c r="O27" s="4"/>
      <c r="V27" s="13"/>
      <c r="W27" s="13"/>
    </row>
    <row r="28" spans="1:25" x14ac:dyDescent="0.25">
      <c r="A28" s="2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</sheetData>
  <mergeCells count="30">
    <mergeCell ref="U8:U9"/>
    <mergeCell ref="V8:V9"/>
    <mergeCell ref="W8:W9"/>
    <mergeCell ref="X8:Y8"/>
    <mergeCell ref="B28:Y28"/>
    <mergeCell ref="N8:N9"/>
    <mergeCell ref="O8:O9"/>
    <mergeCell ref="P8:P9"/>
    <mergeCell ref="Q8:Q9"/>
    <mergeCell ref="R8:R9"/>
    <mergeCell ref="S8:T8"/>
    <mergeCell ref="H8:H9"/>
    <mergeCell ref="I8:I9"/>
    <mergeCell ref="J8:J9"/>
    <mergeCell ref="K8:K9"/>
    <mergeCell ref="L8:L9"/>
    <mergeCell ref="M8:M9"/>
    <mergeCell ref="B8:B9"/>
    <mergeCell ref="C8:C9"/>
    <mergeCell ref="D8:D9"/>
    <mergeCell ref="E8:E9"/>
    <mergeCell ref="F8:F9"/>
    <mergeCell ref="G8:G9"/>
    <mergeCell ref="B1:Y2"/>
    <mergeCell ref="B3:Y3"/>
    <mergeCell ref="B7:C7"/>
    <mergeCell ref="D7:H7"/>
    <mergeCell ref="I7:O7"/>
    <mergeCell ref="P7:T7"/>
    <mergeCell ref="U7:Y7"/>
  </mergeCells>
  <dataValidations count="16">
    <dataValidation allowBlank="1" showInputMessage="1" showErrorMessage="1" prompt="Nivel cuantificable anual de las metas aprobadas y modificadas." sqref="P7:T7"/>
    <dataValidation allowBlank="1" showInputMessage="1" showErrorMessage="1" prompt="Valor absoluto y relativo que registre el gasto con relación a la meta anual." sqref="U7:Y7"/>
    <dataValidation allowBlank="1" showInputMessage="1" showErrorMessage="1" prompt="Señalar el eje al que se encuentra alineado el programa." sqref="B8:B9"/>
    <dataValidation allowBlank="1" showInputMessage="1" showErrorMessage="1" prompt="Señalar la estrategia transversal a la que se encuentra alineada el programa." sqref="C8:C9"/>
    <dataValidation allowBlank="1" showInputMessage="1" showErrorMessage="1" prompt="Señalar el código de la finalidad de acuerdo a la clasificación funcional del gasto publicada en el DOF el 27 de diciembre de 2010." sqref="D8:D9"/>
    <dataValidation allowBlank="1" showInputMessage="1" showErrorMessage="1" prompt="Señalarel código de la función de acuerdo a la clasificación funcional del gasto publicada en el DOF el 27 de diciembre de 2010." sqref="E8:E9"/>
    <dataValidation allowBlank="1" showInputMessage="1" showErrorMessage="1" prompt="Señalar el código de la subfunción de acuerdo a la clasificación funcional del gasto publicada en el DOF el 27 de diciembre de 2010." sqref="F8:F9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G9"/>
    <dataValidation allowBlank="1" showInputMessage="1" showErrorMessage="1" prompt="Unidad responsable del programa." sqref="H8:H9"/>
    <dataValidation allowBlank="1" showInputMessage="1" showErrorMessage="1" prompt="La expresión que identifica al indicador y que manifiesta lo que se desea medir con él." sqref="I8:I9"/>
    <dataValidation allowBlank="1" showInputMessage="1" showErrorMessage="1" prompt="Señalar el nivel de objetivos de la MIR con el que se relaciona el indicador.  Ej: Actividad, componente, propósito, fin." sqref="J8:J9"/>
    <dataValidation allowBlank="1" showInputMessage="1" showErrorMessage="1" prompt="Indicar si el indicador es estratégico o de gestión." sqref="K8:K9"/>
    <dataValidation allowBlank="1" showInputMessage="1" showErrorMessage="1" prompt="Hace referencia a la periodicidad en el tiempo con que se realiza la medición del indicador." sqref="M8:M9"/>
    <dataValidation allowBlank="1" showInputMessage="1" showErrorMessage="1" prompt="Hace referencia a la determinación concreta de la unidad de medición en que se quiere expresar el resultado del indicador. Ej: porcentaje, becas otorgadas, etc." sqref="N8:N9"/>
    <dataValidation allowBlank="1" showInputMessage="1" showErrorMessage="1" prompt="Se refiere a la expresión matemática del indicador. Determina la forma en que se relacionan las variables." sqref="O8:O9"/>
    <dataValidation allowBlank="1" showInputMessage="1" showErrorMessage="1" prompt="Señalar la dimensión bajo la cual se mide el objetivo. Ej: eficiencia, eficacia, economía, calidad." sqref="L8:L9"/>
  </dataValidations>
  <pageMargins left="0.11811023622047245" right="0.11811023622047245" top="0.35433070866141736" bottom="0.35433070866141736" header="0.31496062992125984" footer="0.31496062992125984"/>
  <pageSetup scale="5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2018-04-26T16:28:37Z</cp:lastPrinted>
  <dcterms:created xsi:type="dcterms:W3CDTF">2018-04-26T16:22:56Z</dcterms:created>
  <dcterms:modified xsi:type="dcterms:W3CDTF">2018-04-26T16:29:01Z</dcterms:modified>
</cp:coreProperties>
</file>